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TRANSMED\Offerte\FCFS 2024-2025\"/>
    </mc:Choice>
  </mc:AlternateContent>
  <xr:revisionPtr revIDLastSave="0" documentId="13_ncr:1_{7A40099E-028E-42B2-A1D6-61C406D3CFAA}" xr6:coauthVersionLast="47" xr6:coauthVersionMax="47" xr10:uidLastSave="{00000000-0000-0000-0000-000000000000}"/>
  <bookViews>
    <workbookView xWindow="-120" yWindow="-120" windowWidth="20730" windowHeight="11160" xr2:uid="{60E38C97-A51E-445E-9679-C1D88664CFD4}"/>
  </bookViews>
  <sheets>
    <sheet name="Transmed - Focus on Cr_Lim" sheetId="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8" i="4" l="1"/>
  <c r="F38" i="4"/>
  <c r="H38" i="4" s="1"/>
  <c r="J37" i="4"/>
  <c r="F37" i="4"/>
  <c r="H37" i="4" s="1"/>
  <c r="J36" i="4"/>
  <c r="F36" i="4"/>
  <c r="H36" i="4" s="1"/>
  <c r="J35" i="4"/>
  <c r="F35" i="4"/>
  <c r="H35" i="4" s="1"/>
  <c r="J34" i="4"/>
  <c r="F34" i="4"/>
  <c r="H34" i="4" s="1"/>
  <c r="C34" i="4"/>
  <c r="J33" i="4"/>
  <c r="F33" i="4"/>
  <c r="H33" i="4" s="1"/>
  <c r="C33" i="4"/>
  <c r="J32" i="4"/>
  <c r="F32" i="4"/>
  <c r="H32" i="4" s="1"/>
  <c r="J31" i="4"/>
  <c r="F31" i="4"/>
  <c r="H31" i="4" s="1"/>
  <c r="C31" i="4"/>
  <c r="D24" i="4"/>
</calcChain>
</file>

<file path=xl/sharedStrings.xml><?xml version="1.0" encoding="utf-8"?>
<sst xmlns="http://schemas.openxmlformats.org/spreadsheetml/2006/main" count="81" uniqueCount="34">
  <si>
    <t>Quarter</t>
  </si>
  <si>
    <t>Monthly</t>
  </si>
  <si>
    <t>Weekly 7</t>
  </si>
  <si>
    <t>Weekly 5</t>
  </si>
  <si>
    <t>Weekend</t>
  </si>
  <si>
    <t>Daily</t>
  </si>
  <si>
    <t>Yearly</t>
  </si>
  <si>
    <t>Multiannual</t>
  </si>
  <si>
    <t>UCT0</t>
  </si>
  <si>
    <t>Cmc/h</t>
  </si>
  <si>
    <t>#</t>
  </si>
  <si>
    <t>Kdi</t>
  </si>
  <si>
    <t>Update: June 2024</t>
  </si>
  <si>
    <t>Financial Coverage
Parameter</t>
  </si>
  <si>
    <t>Capacity
Product</t>
  </si>
  <si>
    <t>Credit Limit Monitoring | FOCUS</t>
  </si>
  <si>
    <t>A - Information from Key Contractual Terms</t>
  </si>
  <si>
    <t>B - Transportation Tariff</t>
  </si>
  <si>
    <t>Period</t>
  </si>
  <si>
    <t>Days</t>
  </si>
  <si>
    <t>Capacity requested</t>
  </si>
  <si>
    <t>Unit of
Measurement</t>
  </si>
  <si>
    <t>C - Evaluation of the Credit Limit</t>
  </si>
  <si>
    <t>Financial Coverage
to provide</t>
  </si>
  <si>
    <t>Credit Limit on PRISMA</t>
  </si>
  <si>
    <t>Update at the beginning M+12 [amount: 1/3]</t>
  </si>
  <si>
    <t>Update at the beginning M+3 [amount: 1/3]</t>
  </si>
  <si>
    <t>Update at the beginning M+3 [amount: 100%]</t>
  </si>
  <si>
    <t>USD/Cmc/h</t>
  </si>
  <si>
    <t>USD/d/Cmc/h</t>
  </si>
  <si>
    <t>USD</t>
  </si>
  <si>
    <t>USD/m/Cmc/h</t>
  </si>
  <si>
    <t>Monthly Invoiced Amount*</t>
  </si>
  <si>
    <t>Restoration of the Credit Limit      on PRISMA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</si>
</sst>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
  </numFmts>
  <fonts count="9" x14ac:knownFonts="1">
    <font>
      <sz val="11"/>
      <color theme="1"/>
      <name val="Calibri"/>
      <family val="2"/>
      <scheme val="minor"/>
    </font>
    <font>
      <sz val="11"/>
      <color theme="1"/>
      <name val="Calibri"/>
      <family val="2"/>
      <scheme val="minor"/>
    </font>
    <font>
      <sz val="8"/>
      <color theme="1"/>
      <name val="Verdana"/>
      <family val="2"/>
    </font>
    <font>
      <b/>
      <sz val="8"/>
      <color theme="0"/>
      <name val="Verdana"/>
      <family val="2"/>
    </font>
    <font>
      <i/>
      <sz val="7"/>
      <color theme="1"/>
      <name val="Verdana"/>
      <family val="2"/>
    </font>
    <font>
      <sz val="8"/>
      <name val="Verdana"/>
      <family val="2"/>
    </font>
    <font>
      <b/>
      <sz val="18"/>
      <color rgb="FF002060"/>
      <name val="Verdana"/>
      <family val="2"/>
    </font>
    <font>
      <i/>
      <sz val="8"/>
      <color rgb="FF002060"/>
      <name val="Verdana"/>
      <family val="2"/>
    </font>
    <font>
      <b/>
      <i/>
      <sz val="8"/>
      <color rgb="FF002060"/>
      <name val="Verdana"/>
      <family val="2"/>
    </font>
  </fonts>
  <fills count="10">
    <fill>
      <patternFill patternType="none"/>
    </fill>
    <fill>
      <patternFill patternType="gray125"/>
    </fill>
    <fill>
      <patternFill patternType="solid">
        <fgColor theme="9" tint="0.79998168889431442"/>
        <bgColor indexed="64"/>
      </patternFill>
    </fill>
    <fill>
      <patternFill patternType="solid">
        <fgColor rgb="FF00B050"/>
        <bgColor indexed="64"/>
      </patternFill>
    </fill>
    <fill>
      <patternFill patternType="solid">
        <fgColor rgb="FF00206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23">
    <xf numFmtId="0" fontId="0" fillId="0" borderId="0" xfId="0"/>
    <xf numFmtId="0" fontId="2" fillId="0" borderId="0" xfId="0" applyFont="1"/>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left"/>
    </xf>
    <xf numFmtId="43" fontId="2" fillId="0" borderId="0" xfId="1" applyFont="1" applyAlignment="1">
      <alignment horizontal="left" vertical="center"/>
    </xf>
    <xf numFmtId="164" fontId="5" fillId="5" borderId="1" xfId="1" applyNumberFormat="1" applyFont="1" applyFill="1" applyBorder="1" applyAlignment="1">
      <alignment horizontal="center" vertical="center"/>
    </xf>
    <xf numFmtId="0" fontId="6" fillId="0" borderId="0" xfId="0" applyFont="1" applyAlignment="1">
      <alignment horizontal="left" vertical="center"/>
    </xf>
    <xf numFmtId="0" fontId="7" fillId="0" borderId="0" xfId="0" applyFont="1" applyAlignment="1">
      <alignment horizontal="left" vertical="center"/>
    </xf>
    <xf numFmtId="0" fontId="8" fillId="0" borderId="0" xfId="0" applyFont="1" applyAlignment="1">
      <alignment horizontal="left" vertical="center"/>
    </xf>
    <xf numFmtId="164" fontId="5" fillId="2" borderId="1" xfId="1" applyNumberFormat="1" applyFont="1" applyFill="1" applyBorder="1" applyAlignment="1">
      <alignment horizontal="center" vertical="center"/>
    </xf>
    <xf numFmtId="0" fontId="3" fillId="3" borderId="1" xfId="0" quotePrefix="1" applyFont="1" applyFill="1" applyBorder="1" applyAlignment="1">
      <alignment horizontal="center" vertical="center" wrapText="1"/>
    </xf>
    <xf numFmtId="164" fontId="5" fillId="6" borderId="1" xfId="1" applyNumberFormat="1" applyFont="1" applyFill="1" applyBorder="1" applyAlignment="1">
      <alignment horizontal="center" vertical="center"/>
    </xf>
    <xf numFmtId="0" fontId="4" fillId="7" borderId="1" xfId="0" applyFont="1" applyFill="1" applyBorder="1" applyAlignment="1">
      <alignment horizontal="center" vertical="center"/>
    </xf>
    <xf numFmtId="0" fontId="3" fillId="9" borderId="1" xfId="0" applyFont="1" applyFill="1" applyBorder="1" applyAlignment="1">
      <alignment horizontal="center" vertical="center"/>
    </xf>
    <xf numFmtId="0" fontId="3" fillId="9" borderId="1" xfId="0" applyFont="1" applyFill="1" applyBorder="1" applyAlignment="1">
      <alignment horizontal="center" vertical="center" wrapText="1"/>
    </xf>
    <xf numFmtId="0" fontId="3" fillId="9" borderId="1" xfId="0" quotePrefix="1" applyFont="1" applyFill="1" applyBorder="1" applyAlignment="1">
      <alignment horizontal="center" vertical="center"/>
    </xf>
    <xf numFmtId="0" fontId="2" fillId="6" borderId="1" xfId="0" applyFont="1" applyFill="1" applyBorder="1" applyAlignment="1">
      <alignment horizontal="center" vertical="center"/>
    </xf>
    <xf numFmtId="164" fontId="2" fillId="6" borderId="1" xfId="1" applyNumberFormat="1" applyFont="1" applyFill="1" applyBorder="1" applyAlignment="1">
      <alignment horizontal="center" vertical="center"/>
    </xf>
    <xf numFmtId="165" fontId="2" fillId="6" borderId="1" xfId="0" applyNumberFormat="1" applyFont="1" applyFill="1" applyBorder="1" applyAlignment="1">
      <alignment horizontal="center" vertical="center"/>
    </xf>
    <xf numFmtId="0" fontId="3" fillId="4" borderId="1" xfId="0" quotePrefix="1" applyFont="1" applyFill="1" applyBorder="1" applyAlignment="1">
      <alignment horizontal="center" vertical="center" wrapText="1"/>
    </xf>
    <xf numFmtId="0" fontId="3" fillId="8" borderId="1" xfId="0" applyFont="1" applyFill="1" applyBorder="1" applyAlignment="1">
      <alignment horizontal="center" vertical="center" wrapText="1"/>
    </xf>
    <xf numFmtId="2" fontId="2" fillId="6" borderId="1" xfId="0" applyNumberFormat="1" applyFont="1" applyFill="1" applyBorder="1" applyAlignment="1">
      <alignment horizontal="center" vertical="center"/>
    </xf>
  </cellXfs>
  <cellStyles count="2">
    <cellStyle name="Migliaia" xfId="1" builtinId="3"/>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88900</xdr:colOff>
      <xdr:row>8</xdr:row>
      <xdr:rowOff>0</xdr:rowOff>
    </xdr:from>
    <xdr:to>
      <xdr:col>12</xdr:col>
      <xdr:colOff>6350</xdr:colOff>
      <xdr:row>25</xdr:row>
      <xdr:rowOff>76200</xdr:rowOff>
    </xdr:to>
    <xdr:sp macro="" textlink="">
      <xdr:nvSpPr>
        <xdr:cNvPr id="2" name="CasellaDiTesto 1">
          <a:extLst>
            <a:ext uri="{FF2B5EF4-FFF2-40B4-BE49-F238E27FC236}">
              <a16:creationId xmlns:a16="http://schemas.microsoft.com/office/drawing/2014/main" id="{8F083895-452E-486B-B48C-ED980FB8D9C2}"/>
            </a:ext>
          </a:extLst>
        </xdr:cNvPr>
        <xdr:cNvSpPr txBox="1"/>
      </xdr:nvSpPr>
      <xdr:spPr>
        <a:xfrm>
          <a:off x="4337050" y="1362075"/>
          <a:ext cx="6918325" cy="3067050"/>
        </a:xfrm>
        <a:prstGeom prst="rect">
          <a:avLst/>
        </a:prstGeom>
        <a:solidFill>
          <a:schemeClr val="lt1"/>
        </a:solidFill>
        <a:ln w="9525" cmpd="sng">
          <a:solidFill>
            <a:schemeClr val="accent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t-IT" sz="800" i="1">
              <a:solidFill>
                <a:srgbClr val="002060"/>
              </a:solidFill>
              <a:latin typeface="Verdana" panose="020B0604030504040204" pitchFamily="34" charset="0"/>
              <a:ea typeface="Verdana" panose="020B0604030504040204" pitchFamily="34" charset="0"/>
            </a:rPr>
            <a:t>PRISMA platform will carry out a check of the </a:t>
          </a:r>
          <a:r>
            <a:rPr lang="it-IT" sz="800" b="1" i="1">
              <a:solidFill>
                <a:srgbClr val="002060"/>
              </a:solidFill>
              <a:latin typeface="Verdana" panose="020B0604030504040204" pitchFamily="34" charset="0"/>
              <a:ea typeface="Verdana" panose="020B0604030504040204" pitchFamily="34" charset="0"/>
            </a:rPr>
            <a:t>residual “financial coverages” </a:t>
          </a:r>
          <a:r>
            <a:rPr lang="it-IT" sz="800" i="1">
              <a:solidFill>
                <a:srgbClr val="002060"/>
              </a:solidFill>
              <a:latin typeface="Verdana" panose="020B0604030504040204" pitchFamily="34" charset="0"/>
              <a:ea typeface="Verdana" panose="020B0604030504040204" pitchFamily="34" charset="0"/>
            </a:rPr>
            <a:t>(e.g. available credit limit from Parent Company Guarantee, Bank Guarantee, Cash Deposit) provided by the applicant where applicable.</a:t>
          </a:r>
        </a:p>
        <a:p>
          <a:endParaRPr lang="it-IT" sz="800" i="1">
            <a:solidFill>
              <a:srgbClr val="002060"/>
            </a:solidFill>
            <a:latin typeface="Verdana" panose="020B0604030504040204" pitchFamily="34" charset="0"/>
            <a:ea typeface="Verdana" panose="020B0604030504040204" pitchFamily="34" charset="0"/>
          </a:endParaRPr>
        </a:p>
        <a:p>
          <a:r>
            <a:rPr lang="it-IT" sz="800" i="1">
              <a:solidFill>
                <a:srgbClr val="002060"/>
              </a:solidFill>
              <a:latin typeface="Verdana" panose="020B0604030504040204" pitchFamily="34" charset="0"/>
              <a:ea typeface="Verdana" panose="020B0604030504040204" pitchFamily="34" charset="0"/>
            </a:rPr>
            <a:t>To this end, TRANSMED will determine the available Credit Limit equal to the difference between [A] the overall equivalent economic value of the financial coverage provided (e.g. taking into account the parameters indicated in the Key Contractual Terms), where fully effective and valid in the period covered by the capacity booking, and [B] the share of this financial coverage already committed to guaranteeing the requested and/or already allocated capacity at the time of submission of the new capacity booking. </a:t>
          </a:r>
        </a:p>
        <a:p>
          <a:endParaRPr lang="it-IT" sz="800" i="1">
            <a:solidFill>
              <a:srgbClr val="002060"/>
            </a:solidFill>
            <a:latin typeface="Verdana" panose="020B0604030504040204" pitchFamily="34" charset="0"/>
            <a:ea typeface="Verdana" panose="020B0604030504040204" pitchFamily="34" charset="0"/>
          </a:endParaRPr>
        </a:p>
        <a:p>
          <a:r>
            <a:rPr lang="it-IT" sz="800" i="1">
              <a:solidFill>
                <a:srgbClr val="002060"/>
              </a:solidFill>
              <a:latin typeface="Verdana" panose="020B0604030504040204" pitchFamily="34" charset="0"/>
              <a:ea typeface="Verdana" panose="020B0604030504040204" pitchFamily="34" charset="0"/>
            </a:rPr>
            <a:t>If the economic countervalue of the capacity booking is less than or equal to the available Credit Limit (notwithstanding a tolerance percentage to take account of variable/indexed parameters that may influence the capacity charge), the capacity booking request will be accepted (PRISMA platform will notify the applicant about the finalization of the capacity booking request) and the available Credit Limit will be consequently reduced by the above mentioned economic countervalue.</a:t>
          </a:r>
        </a:p>
        <a:p>
          <a:endParaRPr lang="it-IT" sz="800" i="1">
            <a:solidFill>
              <a:srgbClr val="002060"/>
            </a:solidFill>
            <a:latin typeface="Verdana" panose="020B0604030504040204" pitchFamily="34" charset="0"/>
            <a:ea typeface="Verdana" panose="020B0604030504040204" pitchFamily="34" charset="0"/>
          </a:endParaRPr>
        </a:p>
        <a:p>
          <a:r>
            <a:rPr lang="it-IT" sz="800" i="1">
              <a:solidFill>
                <a:srgbClr val="002060"/>
              </a:solidFill>
              <a:latin typeface="Verdana" panose="020B0604030504040204" pitchFamily="34" charset="0"/>
              <a:ea typeface="Verdana" panose="020B0604030504040204" pitchFamily="34" charset="0"/>
            </a:rPr>
            <a:t>If the economic countervalue of the capacity booking exceeds the available Credit Limit, the booking request will not be accepted by the PRISMA platform (PRISMA platform will notify the applicant about the refusal of the capacity booking request).</a:t>
          </a:r>
        </a:p>
        <a:p>
          <a:endParaRPr lang="it-IT" sz="800" i="1">
            <a:solidFill>
              <a:srgbClr val="002060"/>
            </a:solidFill>
            <a:latin typeface="Verdana" panose="020B0604030504040204" pitchFamily="34" charset="0"/>
            <a:ea typeface="Verdana" panose="020B0604030504040204" pitchFamily="34" charset="0"/>
          </a:endParaRPr>
        </a:p>
        <a:p>
          <a:r>
            <a:rPr lang="it-IT" sz="800" i="1">
              <a:solidFill>
                <a:srgbClr val="002060"/>
              </a:solidFill>
              <a:latin typeface="Verdana" panose="020B0604030504040204" pitchFamily="34" charset="0"/>
              <a:ea typeface="Verdana" panose="020B0604030504040204" pitchFamily="34" charset="0"/>
            </a:rPr>
            <a:t>It is understood that, due to the aforementioned tolerance percentage, following each successful booking, the financial coverage provided, if applicable, must in any case be adjusted according to the capacity allocated.</a:t>
          </a:r>
        </a:p>
        <a:p>
          <a:endParaRPr lang="it-IT" sz="800" i="1">
            <a:solidFill>
              <a:srgbClr val="002060"/>
            </a:solidFill>
            <a:latin typeface="Verdana" panose="020B0604030504040204" pitchFamily="34" charset="0"/>
            <a:ea typeface="Verdana" panose="020B0604030504040204" pitchFamily="34" charset="0"/>
          </a:endParaRPr>
        </a:p>
        <a:p>
          <a:r>
            <a:rPr lang="it-IT" sz="800" i="1">
              <a:solidFill>
                <a:srgbClr val="002060"/>
              </a:solidFill>
              <a:latin typeface="Verdana" panose="020B0604030504040204" pitchFamily="34" charset="0"/>
              <a:ea typeface="Verdana" panose="020B0604030504040204" pitchFamily="34" charset="0"/>
            </a:rPr>
            <a:t>In any case, the credit limit will be timely updated on PRISMA platform after the payment of each capacity invoice.</a:t>
          </a:r>
        </a:p>
        <a:p>
          <a:endParaRPr lang="it-IT" sz="800" i="1">
            <a:solidFill>
              <a:srgbClr val="002060"/>
            </a:solidFill>
            <a:latin typeface="Verdana" panose="020B0604030504040204" pitchFamily="34" charset="0"/>
            <a:ea typeface="Verdana" panose="020B0604030504040204" pitchFamily="34" charset="0"/>
          </a:endParaRPr>
        </a:p>
        <a:p>
          <a:r>
            <a:rPr lang="it-IT" sz="800" i="1">
              <a:solidFill>
                <a:srgbClr val="002060"/>
              </a:solidFill>
              <a:latin typeface="Verdana" panose="020B0604030504040204" pitchFamily="34" charset="0"/>
              <a:ea typeface="Verdana" panose="020B0604030504040204" pitchFamily="34" charset="0"/>
            </a:rPr>
            <a:t>Please note that the Credit Limit referred to in this paragraph shall be construed as unlimited for an applicant holding a credit rating no lower than Standard &amp; Poor’s BBB-, or Moody’s Baa3, or Fitch Ratings BBB-.</a:t>
          </a:r>
        </a:p>
      </xdr:txBody>
    </xdr:sp>
    <xdr:clientData/>
  </xdr:twoCellAnchor>
  <xdr:twoCellAnchor editAs="oneCell">
    <xdr:from>
      <xdr:col>6</xdr:col>
      <xdr:colOff>514350</xdr:colOff>
      <xdr:row>1</xdr:row>
      <xdr:rowOff>81140</xdr:rowOff>
    </xdr:from>
    <xdr:to>
      <xdr:col>7</xdr:col>
      <xdr:colOff>755650</xdr:colOff>
      <xdr:row>2</xdr:row>
      <xdr:rowOff>133349</xdr:rowOff>
    </xdr:to>
    <xdr:pic>
      <xdr:nvPicPr>
        <xdr:cNvPr id="5" name="Immagine 4">
          <a:extLst>
            <a:ext uri="{FF2B5EF4-FFF2-40B4-BE49-F238E27FC236}">
              <a16:creationId xmlns:a16="http://schemas.microsoft.com/office/drawing/2014/main" id="{A2251201-BB4A-41BB-A501-0F78AB8BF6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9350" y="246240"/>
          <a:ext cx="1270000" cy="4014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38</xdr:row>
      <xdr:rowOff>50800</xdr:rowOff>
    </xdr:from>
    <xdr:to>
      <xdr:col>12</xdr:col>
      <xdr:colOff>10584</xdr:colOff>
      <xdr:row>40</xdr:row>
      <xdr:rowOff>139700</xdr:rowOff>
    </xdr:to>
    <xdr:sp macro="" textlink="">
      <xdr:nvSpPr>
        <xdr:cNvPr id="6" name="CasellaDiTesto 5">
          <a:extLst>
            <a:ext uri="{FF2B5EF4-FFF2-40B4-BE49-F238E27FC236}">
              <a16:creationId xmlns:a16="http://schemas.microsoft.com/office/drawing/2014/main" id="{EB1E5D87-6DE0-451F-838B-37D076BA8ABD}"/>
            </a:ext>
          </a:extLst>
        </xdr:cNvPr>
        <xdr:cNvSpPr txBox="1"/>
      </xdr:nvSpPr>
      <xdr:spPr>
        <a:xfrm>
          <a:off x="254000" y="6864350"/>
          <a:ext cx="11529484" cy="469900"/>
        </a:xfrm>
        <a:prstGeom prst="rect">
          <a:avLst/>
        </a:prstGeom>
        <a:solidFill>
          <a:schemeClr val="lt1"/>
        </a:solidFill>
        <a:ln w="9525" cmpd="sng">
          <a:solidFill>
            <a:schemeClr val="accent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t-IT" sz="800" i="1">
              <a:solidFill>
                <a:srgbClr val="002060"/>
              </a:solidFill>
              <a:latin typeface="Verdana" panose="020B0604030504040204" pitchFamily="34" charset="0"/>
              <a:ea typeface="Verdana" panose="020B0604030504040204" pitchFamily="34" charset="0"/>
            </a:rPr>
            <a:t>*The amount calculated is an</a:t>
          </a:r>
          <a:r>
            <a:rPr lang="it-IT" sz="800" i="1" baseline="0">
              <a:solidFill>
                <a:srgbClr val="002060"/>
              </a:solidFill>
              <a:latin typeface="Verdana" panose="020B0604030504040204" pitchFamily="34" charset="0"/>
              <a:ea typeface="Verdana" panose="020B0604030504040204" pitchFamily="34" charset="0"/>
            </a:rPr>
            <a:t> indicative evaluation only (e.g. it doesn't include any IND factor).</a:t>
          </a:r>
        </a:p>
        <a:p>
          <a:r>
            <a:rPr lang="it-IT" sz="800" i="1" baseline="0">
              <a:solidFill>
                <a:srgbClr val="002060"/>
              </a:solidFill>
              <a:latin typeface="Verdana" panose="020B0604030504040204" pitchFamily="34" charset="0"/>
              <a:ea typeface="Verdana" panose="020B0604030504040204" pitchFamily="34" charset="0"/>
            </a:rPr>
            <a:t>Above all, t</a:t>
          </a:r>
          <a:r>
            <a:rPr lang="it-IT" sz="800" i="1">
              <a:solidFill>
                <a:srgbClr val="002060"/>
              </a:solidFill>
              <a:latin typeface="Verdana" panose="020B0604030504040204" pitchFamily="34" charset="0"/>
              <a:ea typeface="Verdana" panose="020B0604030504040204" pitchFamily="34" charset="0"/>
            </a:rPr>
            <a:t>he information mentioned herein is to be considered useful exclusively for a better understanding of the logic of calculating the credit limit and does not represent any contractual obligation. </a:t>
          </a:r>
        </a:p>
        <a:p>
          <a:r>
            <a:rPr lang="it-IT" sz="800" i="1">
              <a:solidFill>
                <a:srgbClr val="002060"/>
              </a:solidFill>
              <a:latin typeface="Verdana" panose="020B0604030504040204" pitchFamily="34" charset="0"/>
              <a:ea typeface="Verdana" panose="020B0604030504040204" pitchFamily="34" charset="0"/>
            </a:rPr>
            <a:t>Please refer to the signed GTA and the Key Contractual Terms for all official information.</a:t>
          </a:r>
        </a:p>
      </xdr:txBody>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3E886-0113-4B58-A0C7-4369CB39486B}">
  <sheetPr>
    <pageSetUpPr fitToPage="1"/>
  </sheetPr>
  <dimension ref="B1:R45"/>
  <sheetViews>
    <sheetView showGridLines="0" tabSelected="1" zoomScaleNormal="100" zoomScaleSheetLayoutView="100" workbookViewId="0">
      <selection activeCell="F20" sqref="F20"/>
    </sheetView>
  </sheetViews>
  <sheetFormatPr defaultColWidth="8.7109375" defaultRowHeight="10.5" x14ac:dyDescent="0.15"/>
  <cols>
    <col min="1" max="1" width="3.5703125" style="1" customWidth="1"/>
    <col min="2" max="2" width="8.7109375" style="1"/>
    <col min="3" max="3" width="14.42578125" style="1" bestFit="1" customWidth="1"/>
    <col min="4" max="4" width="11.28515625" style="1" customWidth="1"/>
    <col min="5" max="6" width="13.42578125" style="1" customWidth="1"/>
    <col min="7" max="7" width="14.7109375" style="1" customWidth="1"/>
    <col min="8" max="8" width="15.42578125" style="1" customWidth="1"/>
    <col min="9" max="9" width="15.28515625" style="1" bestFit="1" customWidth="1"/>
    <col min="10" max="10" width="13.140625" style="1" customWidth="1"/>
    <col min="11" max="11" width="13.42578125" style="1" customWidth="1"/>
    <col min="12" max="12" width="33" style="1" customWidth="1"/>
    <col min="13" max="13" width="7" style="1" customWidth="1"/>
    <col min="14" max="15" width="24.42578125" style="4" customWidth="1"/>
    <col min="16" max="16384" width="8.7109375" style="1"/>
  </cols>
  <sheetData>
    <row r="1" spans="2:15" s="2" customFormat="1" ht="12.95" customHeight="1" x14ac:dyDescent="0.25">
      <c r="N1" s="3"/>
      <c r="O1" s="3"/>
    </row>
    <row r="2" spans="2:15" s="2" customFormat="1" ht="27.6" customHeight="1" x14ac:dyDescent="0.25">
      <c r="B2" s="7" t="s">
        <v>15</v>
      </c>
      <c r="G2"/>
      <c r="N2" s="3"/>
      <c r="O2" s="3"/>
    </row>
    <row r="3" spans="2:15" s="2" customFormat="1" ht="12.95" customHeight="1" x14ac:dyDescent="0.25">
      <c r="B3" s="8" t="s">
        <v>12</v>
      </c>
      <c r="N3" s="3"/>
      <c r="O3" s="3"/>
    </row>
    <row r="4" spans="2:15" s="2" customFormat="1" ht="12.95" customHeight="1" x14ac:dyDescent="0.25">
      <c r="B4" s="8"/>
      <c r="N4" s="3"/>
      <c r="O4" s="3"/>
    </row>
    <row r="5" spans="2:15" s="2" customFormat="1" ht="12.95" customHeight="1" x14ac:dyDescent="0.25">
      <c r="B5" s="8"/>
      <c r="N5" s="3"/>
      <c r="O5" s="3"/>
    </row>
    <row r="6" spans="2:15" s="2" customFormat="1" ht="12.95" customHeight="1" x14ac:dyDescent="0.25">
      <c r="N6" s="3"/>
      <c r="O6" s="3"/>
    </row>
    <row r="7" spans="2:15" s="2" customFormat="1" ht="12.95" customHeight="1" x14ac:dyDescent="0.25">
      <c r="B7" s="9" t="s">
        <v>16</v>
      </c>
      <c r="N7" s="5"/>
      <c r="O7" s="3"/>
    </row>
    <row r="8" spans="2:15" s="2" customFormat="1" ht="3.95" customHeight="1" x14ac:dyDescent="0.25">
      <c r="B8" s="9"/>
      <c r="N8" s="5"/>
      <c r="O8" s="3"/>
    </row>
    <row r="9" spans="2:15" s="2" customFormat="1" ht="40.5" customHeight="1" x14ac:dyDescent="0.25">
      <c r="B9" s="14" t="s">
        <v>10</v>
      </c>
      <c r="C9" s="15" t="s">
        <v>14</v>
      </c>
      <c r="D9" s="15" t="s">
        <v>13</v>
      </c>
      <c r="E9" s="15" t="s">
        <v>21</v>
      </c>
      <c r="F9" s="16" t="s">
        <v>11</v>
      </c>
    </row>
    <row r="10" spans="2:15" s="2" customFormat="1" ht="12.95" customHeight="1" x14ac:dyDescent="0.25">
      <c r="B10" s="14">
        <v>0</v>
      </c>
      <c r="C10" s="17" t="s">
        <v>7</v>
      </c>
      <c r="D10" s="22">
        <v>8</v>
      </c>
      <c r="E10" s="17" t="s">
        <v>28</v>
      </c>
      <c r="F10" s="22">
        <v>1</v>
      </c>
    </row>
    <row r="11" spans="2:15" s="2" customFormat="1" ht="12.95" customHeight="1" x14ac:dyDescent="0.25">
      <c r="B11" s="14">
        <v>1</v>
      </c>
      <c r="C11" s="17" t="s">
        <v>6</v>
      </c>
      <c r="D11" s="22">
        <v>8</v>
      </c>
      <c r="E11" s="17" t="s">
        <v>28</v>
      </c>
      <c r="F11" s="22">
        <v>1.04</v>
      </c>
    </row>
    <row r="12" spans="2:15" s="2" customFormat="1" ht="12.95" customHeight="1" x14ac:dyDescent="0.25">
      <c r="B12" s="14">
        <v>2</v>
      </c>
      <c r="C12" s="17" t="s">
        <v>0</v>
      </c>
      <c r="D12" s="22">
        <v>8</v>
      </c>
      <c r="E12" s="17" t="s">
        <v>28</v>
      </c>
      <c r="F12" s="22">
        <v>1.2</v>
      </c>
    </row>
    <row r="13" spans="2:15" s="2" customFormat="1" ht="12.95" customHeight="1" x14ac:dyDescent="0.25">
      <c r="B13" s="14">
        <v>3</v>
      </c>
      <c r="C13" s="17" t="s">
        <v>1</v>
      </c>
      <c r="D13" s="22">
        <v>3</v>
      </c>
      <c r="E13" s="17" t="s">
        <v>28</v>
      </c>
      <c r="F13" s="22">
        <v>1.3</v>
      </c>
    </row>
    <row r="14" spans="2:15" s="2" customFormat="1" ht="12.95" customHeight="1" x14ac:dyDescent="0.25">
      <c r="B14" s="14">
        <v>4</v>
      </c>
      <c r="C14" s="17" t="s">
        <v>2</v>
      </c>
      <c r="D14" s="22">
        <v>0.75</v>
      </c>
      <c r="E14" s="17" t="s">
        <v>28</v>
      </c>
      <c r="F14" s="22">
        <v>1.4</v>
      </c>
    </row>
    <row r="15" spans="2:15" s="2" customFormat="1" ht="12.95" customHeight="1" x14ac:dyDescent="0.25">
      <c r="B15" s="14">
        <v>5</v>
      </c>
      <c r="C15" s="17" t="s">
        <v>3</v>
      </c>
      <c r="D15" s="22">
        <v>0.55000000000000004</v>
      </c>
      <c r="E15" s="17" t="s">
        <v>28</v>
      </c>
      <c r="F15" s="22">
        <v>1.4</v>
      </c>
    </row>
    <row r="16" spans="2:15" s="2" customFormat="1" ht="12.95" customHeight="1" x14ac:dyDescent="0.25">
      <c r="B16" s="14">
        <v>6</v>
      </c>
      <c r="C16" s="17" t="s">
        <v>4</v>
      </c>
      <c r="D16" s="22">
        <v>0.2</v>
      </c>
      <c r="E16" s="17" t="s">
        <v>28</v>
      </c>
      <c r="F16" s="22">
        <v>1.4</v>
      </c>
    </row>
    <row r="17" spans="2:18" s="2" customFormat="1" ht="12.95" customHeight="1" x14ac:dyDescent="0.25">
      <c r="B17" s="14">
        <v>7</v>
      </c>
      <c r="C17" s="17" t="s">
        <v>5</v>
      </c>
      <c r="D17" s="22">
        <v>0.1</v>
      </c>
      <c r="E17" s="17" t="s">
        <v>28</v>
      </c>
      <c r="F17" s="22">
        <v>1.5</v>
      </c>
    </row>
    <row r="18" spans="2:18" s="2" customFormat="1" ht="12.95" customHeight="1" x14ac:dyDescent="0.25">
      <c r="N18" s="3"/>
      <c r="O18" s="3"/>
    </row>
    <row r="19" spans="2:18" s="2" customFormat="1" ht="12.95" customHeight="1" x14ac:dyDescent="0.25">
      <c r="N19" s="3"/>
      <c r="O19" s="3"/>
    </row>
    <row r="20" spans="2:18" s="2" customFormat="1" ht="12.95" customHeight="1" x14ac:dyDescent="0.25">
      <c r="N20" s="3"/>
      <c r="O20" s="3"/>
    </row>
    <row r="21" spans="2:18" s="2" customFormat="1" ht="12.95" customHeight="1" x14ac:dyDescent="0.25">
      <c r="B21" s="9" t="s">
        <v>17</v>
      </c>
      <c r="N21" s="5"/>
      <c r="O21" s="3"/>
    </row>
    <row r="22" spans="2:18" s="2" customFormat="1" ht="3.95" customHeight="1" x14ac:dyDescent="0.25">
      <c r="B22" s="9"/>
      <c r="N22" s="5"/>
      <c r="O22" s="3"/>
    </row>
    <row r="23" spans="2:18" s="2" customFormat="1" ht="12.95" customHeight="1" x14ac:dyDescent="0.25">
      <c r="B23" s="14">
        <v>8</v>
      </c>
      <c r="C23" s="17" t="s">
        <v>8</v>
      </c>
      <c r="D23" s="17">
        <v>2.4750000000000001</v>
      </c>
      <c r="E23" s="17" t="s">
        <v>31</v>
      </c>
      <c r="N23" s="3"/>
      <c r="O23" s="3"/>
    </row>
    <row r="24" spans="2:18" s="2" customFormat="1" ht="12.95" customHeight="1" x14ac:dyDescent="0.25">
      <c r="B24" s="14">
        <v>9</v>
      </c>
      <c r="C24" s="17" t="s">
        <v>8</v>
      </c>
      <c r="D24" s="17">
        <f>+ROUND(D23/(365/12),3)</f>
        <v>8.1000000000000003E-2</v>
      </c>
      <c r="E24" s="17" t="s">
        <v>29</v>
      </c>
      <c r="N24" s="3"/>
      <c r="O24" s="3"/>
    </row>
    <row r="25" spans="2:18" s="2" customFormat="1" ht="12.95" customHeight="1" x14ac:dyDescent="0.25">
      <c r="N25" s="3"/>
      <c r="O25" s="3"/>
    </row>
    <row r="26" spans="2:18" s="2" customFormat="1" ht="12.95" customHeight="1" x14ac:dyDescent="0.25">
      <c r="N26" s="3"/>
      <c r="O26" s="3"/>
    </row>
    <row r="27" spans="2:18" s="2" customFormat="1" ht="12.95" customHeight="1" x14ac:dyDescent="0.25">
      <c r="N27" s="3"/>
      <c r="O27" s="3"/>
    </row>
    <row r="28" spans="2:18" s="2" customFormat="1" ht="12.95" customHeight="1" x14ac:dyDescent="0.25">
      <c r="B28" s="9" t="s">
        <v>22</v>
      </c>
      <c r="N28" s="5"/>
      <c r="O28" s="3"/>
    </row>
    <row r="29" spans="2:18" s="2" customFormat="1" ht="3.95" customHeight="1" x14ac:dyDescent="0.25">
      <c r="B29" s="9"/>
      <c r="N29" s="5"/>
      <c r="O29" s="3"/>
    </row>
    <row r="30" spans="2:18" s="2" customFormat="1" ht="40.5" customHeight="1" x14ac:dyDescent="0.25">
      <c r="B30" s="14" t="s">
        <v>18</v>
      </c>
      <c r="C30" s="15" t="s">
        <v>19</v>
      </c>
      <c r="D30" s="15" t="s">
        <v>20</v>
      </c>
      <c r="E30" s="15" t="s">
        <v>21</v>
      </c>
      <c r="F30" s="11" t="s">
        <v>23</v>
      </c>
      <c r="G30" s="11" t="s">
        <v>21</v>
      </c>
      <c r="H30" s="20" t="s">
        <v>24</v>
      </c>
      <c r="I30" s="20" t="s">
        <v>21</v>
      </c>
      <c r="J30" s="15" t="s">
        <v>32</v>
      </c>
      <c r="K30" s="15" t="s">
        <v>21</v>
      </c>
      <c r="L30" s="21" t="s">
        <v>33</v>
      </c>
    </row>
    <row r="31" spans="2:18" s="2" customFormat="1" ht="12.95" customHeight="1" x14ac:dyDescent="0.25">
      <c r="B31" s="17">
        <v>1</v>
      </c>
      <c r="C31" s="17">
        <f>+B31*365</f>
        <v>365</v>
      </c>
      <c r="D31" s="18">
        <v>100000</v>
      </c>
      <c r="E31" s="17" t="s">
        <v>9</v>
      </c>
      <c r="F31" s="10">
        <f t="shared" ref="F31:F38" si="0">+D31*B31*D10</f>
        <v>800000</v>
      </c>
      <c r="G31" s="10" t="s">
        <v>30</v>
      </c>
      <c r="H31" s="6">
        <f t="shared" ref="H31:H38" si="1">+F31*1.4</f>
        <v>1120000</v>
      </c>
      <c r="I31" s="6" t="s">
        <v>30</v>
      </c>
      <c r="J31" s="12">
        <f>+D31*$D$23*F10</f>
        <v>247500</v>
      </c>
      <c r="K31" s="12" t="s">
        <v>30</v>
      </c>
      <c r="L31" s="13" t="s">
        <v>25</v>
      </c>
      <c r="Q31" s="3"/>
      <c r="R31" s="3"/>
    </row>
    <row r="32" spans="2:18" s="2" customFormat="1" ht="12.95" customHeight="1" x14ac:dyDescent="0.25">
      <c r="B32" s="17">
        <v>1</v>
      </c>
      <c r="C32" s="17">
        <v>365</v>
      </c>
      <c r="D32" s="18">
        <v>100000</v>
      </c>
      <c r="E32" s="17" t="s">
        <v>9</v>
      </c>
      <c r="F32" s="10">
        <f t="shared" si="0"/>
        <v>800000</v>
      </c>
      <c r="G32" s="10" t="s">
        <v>30</v>
      </c>
      <c r="H32" s="6">
        <f t="shared" si="1"/>
        <v>1120000</v>
      </c>
      <c r="I32" s="6" t="s">
        <v>30</v>
      </c>
      <c r="J32" s="12">
        <f>+D32*$D$23*F11</f>
        <v>257400</v>
      </c>
      <c r="K32" s="12" t="s">
        <v>30</v>
      </c>
      <c r="L32" s="13" t="s">
        <v>25</v>
      </c>
      <c r="Q32" s="3"/>
      <c r="R32" s="3"/>
    </row>
    <row r="33" spans="2:18" s="2" customFormat="1" ht="12.95" customHeight="1" x14ac:dyDescent="0.25">
      <c r="B33" s="17">
        <v>1</v>
      </c>
      <c r="C33" s="19">
        <f>ROUND(365/12*3,1)</f>
        <v>91.3</v>
      </c>
      <c r="D33" s="18">
        <v>100000</v>
      </c>
      <c r="E33" s="17" t="s">
        <v>9</v>
      </c>
      <c r="F33" s="10">
        <f t="shared" si="0"/>
        <v>800000</v>
      </c>
      <c r="G33" s="10" t="s">
        <v>30</v>
      </c>
      <c r="H33" s="6">
        <f t="shared" si="1"/>
        <v>1120000</v>
      </c>
      <c r="I33" s="6" t="s">
        <v>30</v>
      </c>
      <c r="J33" s="12">
        <f>+D33*$D$23*F12</f>
        <v>297000</v>
      </c>
      <c r="K33" s="12" t="s">
        <v>30</v>
      </c>
      <c r="L33" s="13" t="s">
        <v>26</v>
      </c>
      <c r="Q33" s="3"/>
      <c r="R33" s="3"/>
    </row>
    <row r="34" spans="2:18" s="2" customFormat="1" ht="12.95" customHeight="1" x14ac:dyDescent="0.25">
      <c r="B34" s="17">
        <v>1</v>
      </c>
      <c r="C34" s="19">
        <f>ROUND(365/12,1)</f>
        <v>30.4</v>
      </c>
      <c r="D34" s="18">
        <v>100000</v>
      </c>
      <c r="E34" s="17" t="s">
        <v>9</v>
      </c>
      <c r="F34" s="10">
        <f t="shared" si="0"/>
        <v>300000</v>
      </c>
      <c r="G34" s="10" t="s">
        <v>30</v>
      </c>
      <c r="H34" s="6">
        <f t="shared" si="1"/>
        <v>420000</v>
      </c>
      <c r="I34" s="6" t="s">
        <v>30</v>
      </c>
      <c r="J34" s="12">
        <f>+D34*$D$23*F13</f>
        <v>321750</v>
      </c>
      <c r="K34" s="12" t="s">
        <v>30</v>
      </c>
      <c r="L34" s="13" t="s">
        <v>27</v>
      </c>
      <c r="Q34" s="3"/>
      <c r="R34" s="3"/>
    </row>
    <row r="35" spans="2:18" s="2" customFormat="1" ht="12.95" customHeight="1" x14ac:dyDescent="0.25">
      <c r="B35" s="17">
        <v>1</v>
      </c>
      <c r="C35" s="17">
        <v>7</v>
      </c>
      <c r="D35" s="18">
        <v>100000</v>
      </c>
      <c r="E35" s="17" t="s">
        <v>9</v>
      </c>
      <c r="F35" s="10">
        <f t="shared" si="0"/>
        <v>75000</v>
      </c>
      <c r="G35" s="10" t="s">
        <v>30</v>
      </c>
      <c r="H35" s="6">
        <f t="shared" si="1"/>
        <v>105000</v>
      </c>
      <c r="I35" s="6" t="s">
        <v>30</v>
      </c>
      <c r="J35" s="12">
        <f>+D35*($D$23/(365/12))*F14*C35</f>
        <v>79742.465753424636</v>
      </c>
      <c r="K35" s="12" t="s">
        <v>30</v>
      </c>
      <c r="L35" s="13" t="s">
        <v>27</v>
      </c>
      <c r="Q35" s="3"/>
      <c r="R35" s="3"/>
    </row>
    <row r="36" spans="2:18" s="2" customFormat="1" ht="12.95" customHeight="1" x14ac:dyDescent="0.25">
      <c r="B36" s="17">
        <v>1</v>
      </c>
      <c r="C36" s="17">
        <v>5</v>
      </c>
      <c r="D36" s="18">
        <v>100000</v>
      </c>
      <c r="E36" s="17" t="s">
        <v>9</v>
      </c>
      <c r="F36" s="10">
        <f t="shared" si="0"/>
        <v>55000.000000000007</v>
      </c>
      <c r="G36" s="10" t="s">
        <v>30</v>
      </c>
      <c r="H36" s="6">
        <f t="shared" si="1"/>
        <v>77000</v>
      </c>
      <c r="I36" s="6" t="s">
        <v>30</v>
      </c>
      <c r="J36" s="12">
        <f>+D36*($D$23/(365/12))*F15*C36</f>
        <v>56958.904109589028</v>
      </c>
      <c r="K36" s="12" t="s">
        <v>30</v>
      </c>
      <c r="L36" s="13" t="s">
        <v>27</v>
      </c>
      <c r="Q36" s="3"/>
      <c r="R36" s="3"/>
    </row>
    <row r="37" spans="2:18" s="2" customFormat="1" ht="12.95" customHeight="1" x14ac:dyDescent="0.25">
      <c r="B37" s="17">
        <v>1</v>
      </c>
      <c r="C37" s="17">
        <v>2</v>
      </c>
      <c r="D37" s="18">
        <v>100000</v>
      </c>
      <c r="E37" s="17" t="s">
        <v>9</v>
      </c>
      <c r="F37" s="10">
        <f t="shared" si="0"/>
        <v>20000</v>
      </c>
      <c r="G37" s="10" t="s">
        <v>30</v>
      </c>
      <c r="H37" s="6">
        <f t="shared" si="1"/>
        <v>28000</v>
      </c>
      <c r="I37" s="6" t="s">
        <v>30</v>
      </c>
      <c r="J37" s="12">
        <f>+D37*($D$23/(365/12))*F16*C37</f>
        <v>22783.561643835612</v>
      </c>
      <c r="K37" s="12" t="s">
        <v>30</v>
      </c>
      <c r="L37" s="13" t="s">
        <v>27</v>
      </c>
      <c r="Q37" s="3"/>
      <c r="R37" s="3"/>
    </row>
    <row r="38" spans="2:18" s="2" customFormat="1" ht="12.95" customHeight="1" x14ac:dyDescent="0.25">
      <c r="B38" s="17">
        <v>1</v>
      </c>
      <c r="C38" s="17">
        <v>1</v>
      </c>
      <c r="D38" s="18">
        <v>100000</v>
      </c>
      <c r="E38" s="17" t="s">
        <v>9</v>
      </c>
      <c r="F38" s="10">
        <f t="shared" si="0"/>
        <v>10000</v>
      </c>
      <c r="G38" s="10" t="s">
        <v>30</v>
      </c>
      <c r="H38" s="6">
        <f t="shared" si="1"/>
        <v>14000</v>
      </c>
      <c r="I38" s="6" t="s">
        <v>30</v>
      </c>
      <c r="J38" s="12">
        <f>+D38*($D$23/(365/12))*F17*C38</f>
        <v>12205.479452054793</v>
      </c>
      <c r="K38" s="12" t="s">
        <v>30</v>
      </c>
      <c r="L38" s="13" t="s">
        <v>27</v>
      </c>
      <c r="Q38" s="3"/>
      <c r="R38" s="3"/>
    </row>
    <row r="39" spans="2:18" s="2" customFormat="1" ht="12.95" customHeight="1" x14ac:dyDescent="0.25">
      <c r="N39" s="3"/>
      <c r="O39" s="3"/>
    </row>
    <row r="40" spans="2:18" s="2" customFormat="1" ht="18.75" customHeight="1" x14ac:dyDescent="0.25">
      <c r="N40" s="3"/>
      <c r="O40" s="3"/>
    </row>
    <row r="41" spans="2:18" s="2" customFormat="1" ht="17.100000000000001" customHeight="1" x14ac:dyDescent="0.25">
      <c r="N41" s="3"/>
      <c r="O41" s="3"/>
    </row>
    <row r="42" spans="2:18" s="2" customFormat="1" ht="17.100000000000001" customHeight="1" x14ac:dyDescent="0.25">
      <c r="N42" s="3"/>
      <c r="O42" s="3"/>
    </row>
    <row r="43" spans="2:18" s="2" customFormat="1" ht="17.100000000000001" customHeight="1" x14ac:dyDescent="0.25">
      <c r="N43" s="3"/>
      <c r="O43" s="3"/>
    </row>
    <row r="44" spans="2:18" s="2" customFormat="1" ht="17.100000000000001" customHeight="1" x14ac:dyDescent="0.25">
      <c r="N44" s="3"/>
      <c r="O44" s="3"/>
    </row>
    <row r="45" spans="2:18" s="2" customFormat="1" ht="17.100000000000001" customHeight="1" x14ac:dyDescent="0.25">
      <c r="N45" s="3"/>
      <c r="O45" s="3"/>
    </row>
  </sheetData>
  <printOptions horizontalCentered="1"/>
  <pageMargins left="0.51181102362204722" right="0.31496062992125984" top="0.35433070866141736" bottom="0.35433070866141736" header="0.31496062992125984" footer="0.31496062992125984"/>
  <pageSetup paperSize="9" scale="78" orientation="landscape" r:id="rId1"/>
  <headerFooter>
    <oddFooter>&amp;R&amp;"Verdana,Corsivo"&amp;9Only for consultation purposes</oddFoot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Fogli di lavoro</vt:lpstr>
      </vt:variant>
      <vt:variant>
        <vt:i4>1</vt:i4>
      </vt:variant>
    </vt:vector>
  </HeadingPairs>
  <TitlesOfParts>
    <vt:vector size="1" baseType="lpstr">
      <vt:lpstr>Transmed - Focus on Cr_Lim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2024-06-18T14:12:38Z</cp:lastPrinted>
  <dcterms:created xsi:type="dcterms:W3CDTF">2024-05-09T12:21:11Z</dcterms:created>
  <dcterms:modified xsi:type="dcterms:W3CDTF">2024-06-18T14:12:55Z</dcterms:modified>
</cp:coreProperties>
</file>